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9125" windowHeight="8520"/>
  </bookViews>
  <sheets>
    <sheet name="Arkusz1" sheetId="4" r:id="rId1"/>
    <sheet name="Arkusz2" sheetId="5" r:id="rId2"/>
  </sheets>
  <calcPr calcId="145621"/>
</workbook>
</file>

<file path=xl/calcChain.xml><?xml version="1.0" encoding="utf-8"?>
<calcChain xmlns="http://schemas.openxmlformats.org/spreadsheetml/2006/main">
  <c r="G44" i="4" l="1"/>
  <c r="G4" i="4"/>
  <c r="G32" i="4" l="1"/>
  <c r="G33" i="4"/>
  <c r="G29" i="4"/>
  <c r="I44" i="4"/>
  <c r="G43" i="4"/>
  <c r="G42" i="4"/>
  <c r="G41" i="4"/>
  <c r="G40" i="4"/>
  <c r="G39" i="4"/>
  <c r="G38" i="4"/>
  <c r="G37" i="4"/>
  <c r="D36" i="4"/>
  <c r="I36" i="4" s="1"/>
  <c r="G35" i="4"/>
  <c r="D34" i="4"/>
  <c r="G31" i="4"/>
  <c r="G30" i="4"/>
  <c r="G27" i="4"/>
  <c r="G26" i="4"/>
  <c r="D25" i="4"/>
  <c r="D24" i="4" s="1"/>
  <c r="I24" i="4" s="1"/>
  <c r="G23" i="4"/>
  <c r="D22" i="4"/>
  <c r="I22" i="4" s="1"/>
  <c r="G21" i="4"/>
  <c r="G20" i="4"/>
  <c r="D19" i="4"/>
  <c r="G19" i="4" s="1"/>
  <c r="G18" i="4"/>
  <c r="D17" i="4"/>
  <c r="D16" i="4" s="1"/>
  <c r="G16" i="4" s="1"/>
  <c r="G14" i="4"/>
  <c r="G13" i="4"/>
  <c r="G12" i="4"/>
  <c r="G11" i="4"/>
  <c r="G10" i="4"/>
  <c r="D9" i="4"/>
  <c r="I9" i="4" s="1"/>
  <c r="I8" i="4"/>
  <c r="D8" i="4"/>
  <c r="G7" i="4"/>
  <c r="G6" i="4"/>
  <c r="G5" i="4"/>
  <c r="D15" i="4" l="1"/>
  <c r="G15" i="4" s="1"/>
  <c r="G45" i="4" s="1"/>
  <c r="I17" i="4"/>
  <c r="G25" i="4"/>
  <c r="G34" i="4"/>
  <c r="D28" i="4"/>
  <c r="I28" i="4" s="1"/>
  <c r="I46" i="4" l="1"/>
  <c r="H47" i="4" s="1"/>
  <c r="H48" i="4" s="1"/>
</calcChain>
</file>

<file path=xl/sharedStrings.xml><?xml version="1.0" encoding="utf-8"?>
<sst xmlns="http://schemas.openxmlformats.org/spreadsheetml/2006/main" count="126" uniqueCount="71">
  <si>
    <t>Materiał</t>
  </si>
  <si>
    <t>Robocizna</t>
  </si>
  <si>
    <t>Producent</t>
  </si>
  <si>
    <t>Symbol</t>
  </si>
  <si>
    <t>Opis</t>
  </si>
  <si>
    <t>Ilość</t>
  </si>
  <si>
    <t>j.m.</t>
  </si>
  <si>
    <t>Cena jedn.</t>
  </si>
  <si>
    <t>Wartość</t>
  </si>
  <si>
    <t>szt.</t>
  </si>
  <si>
    <t>Razem netto materiały</t>
  </si>
  <si>
    <t>Razem netto robocizna</t>
  </si>
  <si>
    <t>Razem netto za całość</t>
  </si>
  <si>
    <t>Uwagi</t>
  </si>
  <si>
    <t>kpl</t>
  </si>
  <si>
    <t>Wszystkie podane ceny są cenami netto.</t>
  </si>
  <si>
    <t>mb</t>
  </si>
  <si>
    <t>Układanie kabli</t>
  </si>
  <si>
    <t>opcjonalnie</t>
  </si>
  <si>
    <t>Przewód YDY 3x2,5mm</t>
  </si>
  <si>
    <t>Montaż koryt instalacyjnych</t>
  </si>
  <si>
    <t>serwerownia</t>
  </si>
  <si>
    <t>YDY 5x6mm</t>
  </si>
  <si>
    <t>zasilanie</t>
  </si>
  <si>
    <t>Montaż rozdzielnicy</t>
  </si>
  <si>
    <t>Kabel U/UTP PowerCat 6, 4 pary, LSZH, 500m, Fioletowy</t>
  </si>
  <si>
    <t>Panel 19-calowy 24xRJ45 DG+, 568A/B, UTP, PowerCat 6, 1U, Grafitowy</t>
  </si>
  <si>
    <t>Mod Mosaic 22.5x45mm 1xRJ45 kątowy, 568A/B, UTP, Powercat 6, Biały</t>
  </si>
  <si>
    <t>MLG-00021-02</t>
  </si>
  <si>
    <t>PID-00141</t>
  </si>
  <si>
    <t>CAA-00325</t>
  </si>
  <si>
    <t xml:space="preserve">Uchwyty boczne 5szt </t>
  </si>
  <si>
    <t>190X50 Podstawa listwy kablowej</t>
  </si>
  <si>
    <t>85X50 Podstawa listwy kablowej</t>
  </si>
  <si>
    <t>Pokrywa do kanału szerokość 80</t>
  </si>
  <si>
    <t>Pokrywa do kanału szerokość 110</t>
  </si>
  <si>
    <t>KI 60X40.1 LISTWA KABLOWA</t>
  </si>
  <si>
    <t>Rozłączniki izolacyjne serii FR 300, czterobiegunowe FR 304</t>
  </si>
  <si>
    <t>Legrand</t>
  </si>
  <si>
    <t>Wyłącznik różnicowo-nadprądowy, 16A, typ A, charakterystyka B, 2-modułowy</t>
  </si>
  <si>
    <t>Rozdzielnica natynkowa,VectorII,IP65,54 modułów</t>
  </si>
  <si>
    <t>Uchwyt pojedyńczy (1X45mm) do pokrywy o szerokości 80</t>
  </si>
  <si>
    <t>Uchwyt podwójny (2X45mm) do pokrywy o szerokości 80</t>
  </si>
  <si>
    <t>Uchwyt potrójny (3X45mm) do pokrywy o szerokości 80</t>
  </si>
  <si>
    <t>szt</t>
  </si>
  <si>
    <t>Gniazdo K45 z uziemieniem 16A/230V~, szybkozłączki, czerwony Connect</t>
  </si>
  <si>
    <t>panel porzadkowy 1U</t>
  </si>
  <si>
    <t>25.D0150</t>
  </si>
  <si>
    <t>Panel 19-calowy,  zasilająco-filtrujący, 7x230V/10A, 2U, Opis w jęzku polskim, Grafitowy</t>
  </si>
  <si>
    <t>Panel 19-calowy 50xRJ45 KATT IDC, USOC 2 pary, UTP, 1U, Grafitowy</t>
  </si>
  <si>
    <t>PID-00145</t>
  </si>
  <si>
    <t>Matreriały pomocnicze do instalacji</t>
  </si>
  <si>
    <t>Montaż gniazd logicznych</t>
  </si>
  <si>
    <t>Montaż gniazd elektrycznych  /kpl 2x230V</t>
  </si>
  <si>
    <t>Pomiar instalacji</t>
  </si>
  <si>
    <t>UPS Eaton 5PX 3000i RT2U Netpack</t>
  </si>
  <si>
    <t>Cisco SRW2024-K9 SG300-28 28-port Gigabit Managed Switch</t>
  </si>
  <si>
    <t xml:space="preserve">Pomiary elektryczne </t>
  </si>
  <si>
    <t>osprzęt do rozdzielnicy</t>
  </si>
  <si>
    <t>Kabel krosowy 3m UTP cat.6</t>
  </si>
  <si>
    <t>Kabel krooswy 1m UTP cat.6</t>
  </si>
  <si>
    <t>Razem brutto za całość</t>
  </si>
  <si>
    <t>Dokumentacja (elektroniczna,papierowa)</t>
  </si>
  <si>
    <t>Cisco SRW2048-K9 SG300-52 52-port Gigabit Managed Switch</t>
  </si>
  <si>
    <t xml:space="preserve">Prace dodatkowe </t>
  </si>
  <si>
    <t>Montaz Panela krosowniczego wraz z zarobieniem , uzbrojenie szafy</t>
  </si>
  <si>
    <t>NKT</t>
  </si>
  <si>
    <t>Osprzęt do kanałów instalacyjncyh</t>
  </si>
  <si>
    <t xml:space="preserve">LN 50X20.1 LISTWA KABLOWA </t>
  </si>
  <si>
    <t>Molex</t>
  </si>
  <si>
    <t>WiFi Access Point zasilanie PoE, producent Linksys/Cisco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</si>
</sst>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10"/>
      <name val="Helv"/>
    </font>
    <font>
      <u/>
      <sz val="11"/>
      <color theme="10"/>
      <name val="Czcionka tekstu podstawowego"/>
      <family val="2"/>
      <charset val="238"/>
    </font>
    <font>
      <sz val="10"/>
      <name val="Helv"/>
      <charset val="204"/>
    </font>
    <font>
      <sz val="10"/>
      <name val="Arial CE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i/>
      <u/>
      <sz val="10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</cellStyleXfs>
  <cellXfs count="45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/>
    <xf numFmtId="2" fontId="6" fillId="0" borderId="0" xfId="0" applyNumberFormat="1" applyFont="1" applyAlignment="1">
      <alignment horizontal="center"/>
    </xf>
    <xf numFmtId="0" fontId="6" fillId="0" borderId="0" xfId="0" applyFont="1" applyAlignment="1"/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2" fontId="6" fillId="0" borderId="4" xfId="0" applyNumberFormat="1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4" fontId="6" fillId="3" borderId="3" xfId="1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2" fontId="6" fillId="3" borderId="3" xfId="0" applyNumberFormat="1" applyFont="1" applyFill="1" applyBorder="1" applyAlignment="1">
      <alignment horizontal="center" vertical="center"/>
    </xf>
    <xf numFmtId="4" fontId="6" fillId="0" borderId="3" xfId="1" applyNumberFormat="1" applyFont="1" applyBorder="1" applyAlignment="1">
      <alignment horizontal="center" vertical="center"/>
    </xf>
    <xf numFmtId="4" fontId="6" fillId="0" borderId="3" xfId="1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/>
    </xf>
    <xf numFmtId="0" fontId="6" fillId="0" borderId="3" xfId="0" applyFont="1" applyBorder="1" applyAlignment="1">
      <alignment wrapText="1"/>
    </xf>
    <xf numFmtId="0" fontId="6" fillId="0" borderId="3" xfId="0" applyFont="1" applyBorder="1"/>
    <xf numFmtId="0" fontId="6" fillId="0" borderId="0" xfId="0" applyFont="1" applyBorder="1"/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8" fillId="0" borderId="0" xfId="0" applyFont="1"/>
    <xf numFmtId="0" fontId="6" fillId="0" borderId="0" xfId="0" applyFont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3" applyFont="1" applyAlignment="1" applyProtection="1">
      <alignment horizontal="center"/>
    </xf>
    <xf numFmtId="0" fontId="6" fillId="0" borderId="4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</cellXfs>
  <cellStyles count="6">
    <cellStyle name="Hiperłącze" xfId="3" builtinId="8"/>
    <cellStyle name="Normalny" xfId="0" builtinId="0"/>
    <cellStyle name="Normalny 2 2" xfId="5"/>
    <cellStyle name="Normalny_Arkusz1" xfId="1"/>
    <cellStyle name="Normalny_Kosztorysant_Gconnect_v_2_4_2007-09-12" xfId="4"/>
    <cellStyle name="Styl 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view="pageBreakPreview" zoomScale="60" zoomScaleNormal="100" workbookViewId="0">
      <selection activeCell="C10" sqref="C10"/>
    </sheetView>
  </sheetViews>
  <sheetFormatPr defaultRowHeight="12.75"/>
  <cols>
    <col min="1" max="1" width="8.125" style="34" customWidth="1"/>
    <col min="2" max="2" width="14" style="34" customWidth="1"/>
    <col min="3" max="3" width="49.125" style="34" customWidth="1"/>
    <col min="4" max="4" width="10.5" style="34" customWidth="1"/>
    <col min="5" max="5" width="4.5" style="34" customWidth="1"/>
    <col min="6" max="6" width="8.375" style="34" customWidth="1"/>
    <col min="7" max="9" width="9" style="34"/>
    <col min="10" max="10" width="16.75" style="34" customWidth="1"/>
    <col min="11" max="16384" width="9" style="34"/>
  </cols>
  <sheetData>
    <row r="1" spans="1:10">
      <c r="A1" s="4"/>
      <c r="E1" s="5"/>
      <c r="F1" s="3"/>
      <c r="H1" s="3"/>
      <c r="I1" s="3"/>
    </row>
    <row r="2" spans="1:10">
      <c r="A2" s="2"/>
      <c r="B2" s="6"/>
      <c r="C2" s="7"/>
      <c r="D2" s="43" t="s">
        <v>0</v>
      </c>
      <c r="E2" s="43"/>
      <c r="F2" s="43"/>
      <c r="G2" s="43"/>
      <c r="H2" s="44" t="s">
        <v>1</v>
      </c>
      <c r="I2" s="44"/>
      <c r="J2" s="8" t="s">
        <v>13</v>
      </c>
    </row>
    <row r="3" spans="1:10">
      <c r="A3" s="9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11" t="s">
        <v>7</v>
      </c>
      <c r="G3" s="11" t="s">
        <v>8</v>
      </c>
      <c r="H3" s="11" t="s">
        <v>7</v>
      </c>
      <c r="I3" s="11" t="s">
        <v>8</v>
      </c>
      <c r="J3" s="9"/>
    </row>
    <row r="4" spans="1:10">
      <c r="A4" s="9"/>
      <c r="B4" s="9"/>
      <c r="C4" s="12" t="s">
        <v>56</v>
      </c>
      <c r="D4" s="9">
        <v>1</v>
      </c>
      <c r="E4" s="9" t="s">
        <v>44</v>
      </c>
      <c r="F4" s="11">
        <v>0</v>
      </c>
      <c r="G4" s="11">
        <f>D4*F4</f>
        <v>0</v>
      </c>
      <c r="H4" s="11"/>
      <c r="I4" s="11"/>
      <c r="J4" s="9"/>
    </row>
    <row r="5" spans="1:10">
      <c r="A5" s="9"/>
      <c r="B5" s="9"/>
      <c r="C5" s="6" t="s">
        <v>63</v>
      </c>
      <c r="D5" s="9">
        <v>2</v>
      </c>
      <c r="E5" s="9" t="s">
        <v>44</v>
      </c>
      <c r="F5" s="11">
        <v>0</v>
      </c>
      <c r="G5" s="11">
        <f>D5*F5</f>
        <v>0</v>
      </c>
      <c r="H5" s="11"/>
      <c r="I5" s="11"/>
      <c r="J5" s="9"/>
    </row>
    <row r="6" spans="1:10">
      <c r="A6" s="9"/>
      <c r="B6" s="9"/>
      <c r="C6" s="13" t="s">
        <v>55</v>
      </c>
      <c r="D6" s="9">
        <v>1</v>
      </c>
      <c r="E6" s="9" t="s">
        <v>44</v>
      </c>
      <c r="F6" s="11">
        <v>0</v>
      </c>
      <c r="G6" s="11">
        <f>D6*F6</f>
        <v>0</v>
      </c>
      <c r="H6" s="11"/>
      <c r="I6" s="11"/>
      <c r="J6" s="9"/>
    </row>
    <row r="7" spans="1:10">
      <c r="A7" s="9"/>
      <c r="B7" s="9"/>
      <c r="C7" s="38" t="s">
        <v>70</v>
      </c>
      <c r="D7" s="9">
        <v>2</v>
      </c>
      <c r="E7" s="9" t="s">
        <v>44</v>
      </c>
      <c r="F7" s="11">
        <v>0</v>
      </c>
      <c r="G7" s="11">
        <f>D7*F7</f>
        <v>0</v>
      </c>
      <c r="H7" s="11"/>
      <c r="I7" s="11"/>
      <c r="J7" s="9"/>
    </row>
    <row r="8" spans="1:10">
      <c r="A8" s="14"/>
      <c r="B8" s="15"/>
      <c r="C8" s="16" t="s">
        <v>65</v>
      </c>
      <c r="D8" s="17">
        <f>D10</f>
        <v>5</v>
      </c>
      <c r="E8" s="17" t="s">
        <v>9</v>
      </c>
      <c r="F8" s="18">
        <v>0</v>
      </c>
      <c r="G8" s="18"/>
      <c r="H8" s="18">
        <v>0</v>
      </c>
      <c r="I8" s="18">
        <f>D8*H8</f>
        <v>0</v>
      </c>
      <c r="J8" s="19"/>
    </row>
    <row r="9" spans="1:10">
      <c r="A9" s="14"/>
      <c r="B9" s="15"/>
      <c r="C9" s="16" t="s">
        <v>54</v>
      </c>
      <c r="D9" s="17">
        <f>D21</f>
        <v>95</v>
      </c>
      <c r="E9" s="17" t="s">
        <v>44</v>
      </c>
      <c r="F9" s="18">
        <v>0</v>
      </c>
      <c r="G9" s="18"/>
      <c r="H9" s="18">
        <v>0</v>
      </c>
      <c r="I9" s="18">
        <f>D9*H9</f>
        <v>0</v>
      </c>
      <c r="J9" s="19"/>
    </row>
    <row r="10" spans="1:10" ht="18" customHeight="1">
      <c r="A10" s="14" t="s">
        <v>69</v>
      </c>
      <c r="B10" s="9" t="s">
        <v>29</v>
      </c>
      <c r="C10" s="9" t="s">
        <v>26</v>
      </c>
      <c r="D10" s="14">
        <v>5</v>
      </c>
      <c r="E10" s="14" t="s">
        <v>9</v>
      </c>
      <c r="F10" s="11">
        <v>0</v>
      </c>
      <c r="G10" s="11">
        <f t="shared" ref="G10:G16" si="0">D10*F10</f>
        <v>0</v>
      </c>
      <c r="H10" s="20"/>
      <c r="I10" s="20"/>
      <c r="J10" s="19"/>
    </row>
    <row r="11" spans="1:10" ht="18" customHeight="1">
      <c r="A11" s="14" t="s">
        <v>69</v>
      </c>
      <c r="B11" s="21"/>
      <c r="C11" s="21" t="s">
        <v>46</v>
      </c>
      <c r="D11" s="14">
        <v>6</v>
      </c>
      <c r="E11" s="14" t="s">
        <v>9</v>
      </c>
      <c r="F11" s="11">
        <v>0</v>
      </c>
      <c r="G11" s="11">
        <f t="shared" si="0"/>
        <v>0</v>
      </c>
      <c r="H11" s="20"/>
      <c r="I11" s="20"/>
      <c r="J11" s="19"/>
    </row>
    <row r="12" spans="1:10" ht="31.5" customHeight="1">
      <c r="A12" s="14" t="s">
        <v>69</v>
      </c>
      <c r="B12" s="22" t="s">
        <v>47</v>
      </c>
      <c r="C12" s="22" t="s">
        <v>48</v>
      </c>
      <c r="D12" s="14">
        <v>2</v>
      </c>
      <c r="E12" s="14" t="s">
        <v>9</v>
      </c>
      <c r="F12" s="11">
        <v>0</v>
      </c>
      <c r="G12" s="11">
        <f t="shared" si="0"/>
        <v>0</v>
      </c>
      <c r="H12" s="20"/>
      <c r="I12" s="20"/>
      <c r="J12" s="19"/>
    </row>
    <row r="13" spans="1:10" ht="18" customHeight="1">
      <c r="A13" s="14" t="s">
        <v>69</v>
      </c>
      <c r="B13" s="9" t="s">
        <v>50</v>
      </c>
      <c r="C13" s="10" t="s">
        <v>49</v>
      </c>
      <c r="D13" s="14">
        <v>2</v>
      </c>
      <c r="E13" s="14" t="s">
        <v>9</v>
      </c>
      <c r="F13" s="11">
        <v>0</v>
      </c>
      <c r="G13" s="11">
        <f t="shared" si="0"/>
        <v>0</v>
      </c>
      <c r="H13" s="20"/>
      <c r="I13" s="20"/>
      <c r="J13" s="19" t="s">
        <v>18</v>
      </c>
    </row>
    <row r="14" spans="1:10" ht="18" customHeight="1">
      <c r="A14" s="14"/>
      <c r="B14" s="21"/>
      <c r="C14" s="21" t="s">
        <v>31</v>
      </c>
      <c r="D14" s="14">
        <v>2</v>
      </c>
      <c r="E14" s="14" t="s">
        <v>14</v>
      </c>
      <c r="F14" s="11">
        <v>0</v>
      </c>
      <c r="G14" s="11">
        <f t="shared" si="0"/>
        <v>0</v>
      </c>
      <c r="H14" s="20"/>
      <c r="I14" s="20"/>
      <c r="J14" s="19"/>
    </row>
    <row r="15" spans="1:10" ht="18" customHeight="1">
      <c r="A15" s="14"/>
      <c r="B15" s="21"/>
      <c r="C15" s="21" t="s">
        <v>59</v>
      </c>
      <c r="D15" s="14">
        <f>D17</f>
        <v>95</v>
      </c>
      <c r="E15" s="14" t="s">
        <v>44</v>
      </c>
      <c r="F15" s="11">
        <v>0</v>
      </c>
      <c r="G15" s="11">
        <f t="shared" si="0"/>
        <v>0</v>
      </c>
      <c r="H15" s="20"/>
      <c r="I15" s="20"/>
      <c r="J15" s="19"/>
    </row>
    <row r="16" spans="1:10" ht="18" customHeight="1">
      <c r="A16" s="14"/>
      <c r="B16" s="21"/>
      <c r="C16" s="21" t="s">
        <v>60</v>
      </c>
      <c r="D16" s="14">
        <f>D17</f>
        <v>95</v>
      </c>
      <c r="E16" s="14" t="s">
        <v>44</v>
      </c>
      <c r="F16" s="11">
        <v>0</v>
      </c>
      <c r="G16" s="11">
        <f t="shared" si="0"/>
        <v>0</v>
      </c>
      <c r="H16" s="20"/>
      <c r="I16" s="20"/>
      <c r="J16" s="19"/>
    </row>
    <row r="17" spans="1:10" ht="18" customHeight="1">
      <c r="A17" s="14"/>
      <c r="B17" s="21"/>
      <c r="C17" s="16" t="s">
        <v>52</v>
      </c>
      <c r="D17" s="17">
        <f>D21</f>
        <v>95</v>
      </c>
      <c r="E17" s="17" t="s">
        <v>44</v>
      </c>
      <c r="F17" s="18">
        <v>0</v>
      </c>
      <c r="G17" s="18"/>
      <c r="H17" s="18">
        <v>0</v>
      </c>
      <c r="I17" s="18">
        <f>D17*H17</f>
        <v>0</v>
      </c>
      <c r="J17" s="19"/>
    </row>
    <row r="18" spans="1:10" ht="18" customHeight="1">
      <c r="A18" s="14" t="s">
        <v>38</v>
      </c>
      <c r="B18" s="21"/>
      <c r="C18" s="10" t="s">
        <v>41</v>
      </c>
      <c r="D18" s="14">
        <v>18</v>
      </c>
      <c r="E18" s="14" t="s">
        <v>44</v>
      </c>
      <c r="F18" s="11">
        <v>0</v>
      </c>
      <c r="G18" s="11">
        <f>D18*F18</f>
        <v>0</v>
      </c>
      <c r="H18" s="20"/>
      <c r="I18" s="20"/>
      <c r="J18" s="19"/>
    </row>
    <row r="19" spans="1:10" ht="18" customHeight="1">
      <c r="A19" s="14" t="s">
        <v>38</v>
      </c>
      <c r="B19" s="1">
        <v>330261</v>
      </c>
      <c r="C19" s="10" t="s">
        <v>42</v>
      </c>
      <c r="D19" s="14">
        <f>16+25</f>
        <v>41</v>
      </c>
      <c r="E19" s="14" t="s">
        <v>44</v>
      </c>
      <c r="F19" s="11">
        <v>0</v>
      </c>
      <c r="G19" s="11">
        <f>D19*F19</f>
        <v>0</v>
      </c>
      <c r="H19" s="20"/>
      <c r="I19" s="20"/>
      <c r="J19" s="19"/>
    </row>
    <row r="20" spans="1:10" ht="18" customHeight="1">
      <c r="A20" s="14" t="s">
        <v>38</v>
      </c>
      <c r="B20" s="21"/>
      <c r="C20" s="10" t="s">
        <v>43</v>
      </c>
      <c r="D20" s="14">
        <v>0</v>
      </c>
      <c r="E20" s="14" t="s">
        <v>44</v>
      </c>
      <c r="F20" s="11">
        <v>0</v>
      </c>
      <c r="G20" s="11">
        <f>D20*F20</f>
        <v>0</v>
      </c>
      <c r="H20" s="20"/>
      <c r="I20" s="20"/>
      <c r="J20" s="19"/>
    </row>
    <row r="21" spans="1:10" ht="18" customHeight="1">
      <c r="A21" s="14" t="s">
        <v>69</v>
      </c>
      <c r="B21" s="9" t="s">
        <v>28</v>
      </c>
      <c r="C21" s="9" t="s">
        <v>27</v>
      </c>
      <c r="D21" s="14">
        <v>95</v>
      </c>
      <c r="E21" s="14" t="s">
        <v>44</v>
      </c>
      <c r="F21" s="11">
        <v>0</v>
      </c>
      <c r="G21" s="11">
        <f>D21*F21</f>
        <v>0</v>
      </c>
      <c r="H21" s="20"/>
      <c r="I21" s="20"/>
      <c r="J21" s="19"/>
    </row>
    <row r="22" spans="1:10" ht="18" customHeight="1">
      <c r="A22" s="14"/>
      <c r="B22" s="9"/>
      <c r="C22" s="17" t="s">
        <v>53</v>
      </c>
      <c r="D22" s="17">
        <f>D23/2</f>
        <v>25</v>
      </c>
      <c r="E22" s="17"/>
      <c r="F22" s="18"/>
      <c r="G22" s="18"/>
      <c r="H22" s="18">
        <v>0</v>
      </c>
      <c r="I22" s="18">
        <f>D22*H22</f>
        <v>0</v>
      </c>
      <c r="J22" s="19"/>
    </row>
    <row r="23" spans="1:10" ht="12.75" customHeight="1">
      <c r="A23" s="14"/>
      <c r="B23" s="23"/>
      <c r="C23" s="24" t="s">
        <v>45</v>
      </c>
      <c r="D23" s="14">
        <v>50</v>
      </c>
      <c r="E23" s="14" t="s">
        <v>44</v>
      </c>
      <c r="F23" s="11">
        <v>0</v>
      </c>
      <c r="G23" s="11">
        <f>D23*F23</f>
        <v>0</v>
      </c>
      <c r="H23" s="20"/>
      <c r="I23" s="20"/>
      <c r="J23" s="19"/>
    </row>
    <row r="24" spans="1:10" ht="12.75" customHeight="1">
      <c r="A24" s="14"/>
      <c r="B24" s="23"/>
      <c r="C24" s="16" t="s">
        <v>17</v>
      </c>
      <c r="D24" s="17">
        <f>D25+D26+D27</f>
        <v>4130</v>
      </c>
      <c r="E24" s="17" t="s">
        <v>16</v>
      </c>
      <c r="F24" s="18">
        <v>0</v>
      </c>
      <c r="G24" s="18"/>
      <c r="H24" s="18">
        <v>0</v>
      </c>
      <c r="I24" s="18">
        <f>D24*H24</f>
        <v>0</v>
      </c>
      <c r="J24" s="19"/>
    </row>
    <row r="25" spans="1:10" ht="12.75" customHeight="1">
      <c r="A25" s="14" t="s">
        <v>69</v>
      </c>
      <c r="B25" s="9" t="s">
        <v>30</v>
      </c>
      <c r="C25" s="9" t="s">
        <v>25</v>
      </c>
      <c r="D25" s="14">
        <f>40*D21</f>
        <v>3800</v>
      </c>
      <c r="E25" s="14" t="s">
        <v>16</v>
      </c>
      <c r="F25" s="11">
        <v>0</v>
      </c>
      <c r="G25" s="11">
        <f>D25*F25</f>
        <v>0</v>
      </c>
      <c r="H25" s="20"/>
      <c r="I25" s="20"/>
      <c r="J25" s="19"/>
    </row>
    <row r="26" spans="1:10" ht="12.75" customHeight="1">
      <c r="A26" s="9" t="s">
        <v>66</v>
      </c>
      <c r="B26" s="9"/>
      <c r="C26" s="21" t="s">
        <v>19</v>
      </c>
      <c r="D26" s="14">
        <v>300</v>
      </c>
      <c r="E26" s="14" t="s">
        <v>16</v>
      </c>
      <c r="F26" s="11">
        <v>0</v>
      </c>
      <c r="G26" s="11">
        <f>D26*F26</f>
        <v>0</v>
      </c>
      <c r="H26" s="20"/>
      <c r="I26" s="20"/>
      <c r="J26" s="19"/>
    </row>
    <row r="27" spans="1:10" ht="12.75" customHeight="1">
      <c r="A27" s="9"/>
      <c r="B27" s="9"/>
      <c r="C27" s="21" t="s">
        <v>22</v>
      </c>
      <c r="D27" s="14">
        <v>30</v>
      </c>
      <c r="E27" s="14" t="s">
        <v>16</v>
      </c>
      <c r="F27" s="11">
        <v>0</v>
      </c>
      <c r="G27" s="11">
        <f>D27*F27</f>
        <v>0</v>
      </c>
      <c r="H27" s="20"/>
      <c r="I27" s="20"/>
      <c r="J27" s="19" t="s">
        <v>23</v>
      </c>
    </row>
    <row r="28" spans="1:10" ht="12.75" customHeight="1">
      <c r="A28" s="9"/>
      <c r="B28" s="9"/>
      <c r="C28" s="16" t="s">
        <v>20</v>
      </c>
      <c r="D28" s="17">
        <f>D29+D31+D32+D34</f>
        <v>174</v>
      </c>
      <c r="E28" s="17" t="s">
        <v>16</v>
      </c>
      <c r="F28" s="18">
        <v>0</v>
      </c>
      <c r="G28" s="18"/>
      <c r="H28" s="18">
        <v>0</v>
      </c>
      <c r="I28" s="18">
        <f>D28*H28</f>
        <v>0</v>
      </c>
      <c r="J28" s="19"/>
    </row>
    <row r="29" spans="1:10" ht="12.75" customHeight="1">
      <c r="A29" s="25" t="s">
        <v>38</v>
      </c>
      <c r="B29" s="9"/>
      <c r="C29" s="9" t="s">
        <v>33</v>
      </c>
      <c r="D29" s="9">
        <v>50</v>
      </c>
      <c r="E29" s="9" t="s">
        <v>16</v>
      </c>
      <c r="F29" s="11">
        <v>0</v>
      </c>
      <c r="G29" s="11">
        <f t="shared" ref="G29:G35" si="1">D29*F29</f>
        <v>0</v>
      </c>
      <c r="H29" s="20"/>
      <c r="I29" s="20"/>
      <c r="J29" s="25"/>
    </row>
    <row r="30" spans="1:10" ht="12.75" customHeight="1">
      <c r="A30" s="25" t="s">
        <v>38</v>
      </c>
      <c r="B30" s="9"/>
      <c r="C30" s="9" t="s">
        <v>34</v>
      </c>
      <c r="D30" s="9">
        <v>50</v>
      </c>
      <c r="E30" s="9" t="s">
        <v>16</v>
      </c>
      <c r="F30" s="11">
        <v>0</v>
      </c>
      <c r="G30" s="11">
        <f t="shared" si="1"/>
        <v>0</v>
      </c>
      <c r="H30" s="20"/>
      <c r="I30" s="20"/>
      <c r="J30" s="25"/>
    </row>
    <row r="31" spans="1:10" ht="12.75" customHeight="1">
      <c r="A31" s="25" t="s">
        <v>38</v>
      </c>
      <c r="B31" s="9"/>
      <c r="C31" s="9" t="s">
        <v>36</v>
      </c>
      <c r="D31" s="9">
        <v>20</v>
      </c>
      <c r="E31" s="9" t="s">
        <v>16</v>
      </c>
      <c r="F31" s="11">
        <v>0</v>
      </c>
      <c r="G31" s="11">
        <f t="shared" si="1"/>
        <v>0</v>
      </c>
      <c r="H31" s="20"/>
      <c r="I31" s="20"/>
      <c r="J31" s="25"/>
    </row>
    <row r="32" spans="1:10" ht="12.75" customHeight="1">
      <c r="A32" s="25" t="s">
        <v>38</v>
      </c>
      <c r="B32" s="9"/>
      <c r="C32" s="9" t="s">
        <v>32</v>
      </c>
      <c r="D32" s="9">
        <v>8</v>
      </c>
      <c r="E32" s="9" t="s">
        <v>16</v>
      </c>
      <c r="F32" s="11">
        <v>0</v>
      </c>
      <c r="G32" s="11">
        <f t="shared" si="1"/>
        <v>0</v>
      </c>
      <c r="H32" s="20"/>
      <c r="I32" s="20"/>
      <c r="J32" s="25" t="s">
        <v>21</v>
      </c>
    </row>
    <row r="33" spans="1:10" ht="12.75" customHeight="1">
      <c r="A33" s="25" t="s">
        <v>38</v>
      </c>
      <c r="B33" s="9"/>
      <c r="C33" s="9" t="s">
        <v>35</v>
      </c>
      <c r="D33" s="9">
        <v>8</v>
      </c>
      <c r="E33" s="9" t="s">
        <v>16</v>
      </c>
      <c r="F33" s="11">
        <v>0</v>
      </c>
      <c r="G33" s="11">
        <f t="shared" si="1"/>
        <v>0</v>
      </c>
      <c r="H33" s="20"/>
      <c r="I33" s="20"/>
      <c r="J33" s="25" t="s">
        <v>21</v>
      </c>
    </row>
    <row r="34" spans="1:10" ht="12.75" customHeight="1">
      <c r="A34" s="25" t="s">
        <v>38</v>
      </c>
      <c r="B34" s="9"/>
      <c r="C34" s="9" t="s">
        <v>68</v>
      </c>
      <c r="D34" s="9">
        <f>16*6</f>
        <v>96</v>
      </c>
      <c r="E34" s="9" t="s">
        <v>16</v>
      </c>
      <c r="F34" s="11">
        <v>0</v>
      </c>
      <c r="G34" s="11">
        <f t="shared" si="1"/>
        <v>0</v>
      </c>
      <c r="H34" s="20"/>
      <c r="I34" s="20"/>
      <c r="J34" s="25"/>
    </row>
    <row r="35" spans="1:10" ht="12.75" customHeight="1">
      <c r="A35" s="25" t="s">
        <v>38</v>
      </c>
      <c r="B35" s="9"/>
      <c r="C35" s="21" t="s">
        <v>67</v>
      </c>
      <c r="D35" s="9">
        <v>1</v>
      </c>
      <c r="E35" s="9" t="s">
        <v>14</v>
      </c>
      <c r="F35" s="11">
        <v>0</v>
      </c>
      <c r="G35" s="11">
        <f t="shared" si="1"/>
        <v>0</v>
      </c>
      <c r="H35" s="20"/>
      <c r="I35" s="20"/>
      <c r="J35" s="25"/>
    </row>
    <row r="36" spans="1:10" ht="12.75" customHeight="1">
      <c r="A36" s="25"/>
      <c r="B36" s="9"/>
      <c r="C36" s="16" t="s">
        <v>24</v>
      </c>
      <c r="D36" s="17">
        <f>D37</f>
        <v>1</v>
      </c>
      <c r="E36" s="17" t="s">
        <v>16</v>
      </c>
      <c r="F36" s="18">
        <v>0</v>
      </c>
      <c r="G36" s="18"/>
      <c r="H36" s="18">
        <v>0</v>
      </c>
      <c r="I36" s="18">
        <f>D36*H36</f>
        <v>0</v>
      </c>
      <c r="J36" s="25"/>
    </row>
    <row r="37" spans="1:10" ht="12.75" customHeight="1">
      <c r="A37" s="25"/>
      <c r="B37" s="9"/>
      <c r="C37" s="12" t="s">
        <v>40</v>
      </c>
      <c r="D37" s="9">
        <v>1</v>
      </c>
      <c r="E37" s="9" t="s">
        <v>9</v>
      </c>
      <c r="F37" s="11">
        <v>0</v>
      </c>
      <c r="G37" s="11">
        <f t="shared" ref="G37:G44" si="2">D37*F37</f>
        <v>0</v>
      </c>
      <c r="H37" s="20"/>
      <c r="I37" s="20"/>
      <c r="J37" s="25"/>
    </row>
    <row r="38" spans="1:10" ht="27" customHeight="1">
      <c r="A38" s="25" t="s">
        <v>38</v>
      </c>
      <c r="B38" s="9">
        <v>4374</v>
      </c>
      <c r="C38" s="10" t="s">
        <v>37</v>
      </c>
      <c r="D38" s="9">
        <v>1</v>
      </c>
      <c r="E38" s="9" t="s">
        <v>9</v>
      </c>
      <c r="F38" s="11">
        <v>0</v>
      </c>
      <c r="G38" s="11">
        <f t="shared" si="2"/>
        <v>0</v>
      </c>
      <c r="H38" s="20"/>
      <c r="I38" s="20"/>
      <c r="J38" s="25"/>
    </row>
    <row r="39" spans="1:10" ht="27" customHeight="1">
      <c r="A39" s="25" t="s">
        <v>38</v>
      </c>
      <c r="B39" s="37">
        <v>410965</v>
      </c>
      <c r="C39" s="10" t="s">
        <v>39</v>
      </c>
      <c r="D39" s="9">
        <v>13</v>
      </c>
      <c r="E39" s="9" t="s">
        <v>9</v>
      </c>
      <c r="F39" s="11">
        <v>0</v>
      </c>
      <c r="G39" s="11">
        <f t="shared" si="2"/>
        <v>0</v>
      </c>
      <c r="H39" s="20"/>
      <c r="I39" s="20"/>
      <c r="J39" s="25"/>
    </row>
    <row r="40" spans="1:10" ht="12.75" customHeight="1">
      <c r="A40" s="25"/>
      <c r="B40" s="9"/>
      <c r="C40" s="21" t="s">
        <v>58</v>
      </c>
      <c r="D40" s="9">
        <v>1</v>
      </c>
      <c r="E40" s="9" t="s">
        <v>14</v>
      </c>
      <c r="F40" s="11">
        <v>0</v>
      </c>
      <c r="G40" s="11">
        <f t="shared" si="2"/>
        <v>0</v>
      </c>
      <c r="H40" s="20"/>
      <c r="I40" s="20"/>
      <c r="J40" s="25"/>
    </row>
    <row r="41" spans="1:10" ht="12.75" customHeight="1">
      <c r="A41" s="25"/>
      <c r="B41" s="9"/>
      <c r="C41" s="21" t="s">
        <v>62</v>
      </c>
      <c r="D41" s="9">
        <v>1</v>
      </c>
      <c r="E41" s="9" t="s">
        <v>14</v>
      </c>
      <c r="F41" s="11">
        <v>0</v>
      </c>
      <c r="G41" s="11">
        <f t="shared" si="2"/>
        <v>0</v>
      </c>
      <c r="H41" s="20"/>
      <c r="I41" s="20"/>
      <c r="J41" s="25"/>
    </row>
    <row r="42" spans="1:10" ht="12.75" customHeight="1">
      <c r="A42" s="25"/>
      <c r="B42" s="9"/>
      <c r="C42" s="21" t="s">
        <v>57</v>
      </c>
      <c r="D42" s="9">
        <v>1</v>
      </c>
      <c r="E42" s="9" t="s">
        <v>14</v>
      </c>
      <c r="F42" s="11">
        <v>0</v>
      </c>
      <c r="G42" s="11">
        <f t="shared" si="2"/>
        <v>0</v>
      </c>
      <c r="H42" s="20"/>
      <c r="I42" s="20"/>
      <c r="J42" s="25"/>
    </row>
    <row r="43" spans="1:10" ht="12.75" customHeight="1">
      <c r="A43" s="25"/>
      <c r="B43" s="25"/>
      <c r="C43" s="21" t="s">
        <v>51</v>
      </c>
      <c r="D43" s="9">
        <v>1</v>
      </c>
      <c r="E43" s="9" t="s">
        <v>14</v>
      </c>
      <c r="F43" s="11">
        <v>0</v>
      </c>
      <c r="G43" s="11">
        <f t="shared" si="2"/>
        <v>0</v>
      </c>
      <c r="H43" s="20"/>
      <c r="I43" s="20"/>
      <c r="J43" s="25"/>
    </row>
    <row r="44" spans="1:10" ht="12.75" customHeight="1">
      <c r="A44" s="26"/>
      <c r="B44" s="26"/>
      <c r="C44" s="16" t="s">
        <v>64</v>
      </c>
      <c r="D44" s="17">
        <v>1</v>
      </c>
      <c r="E44" s="17" t="s">
        <v>14</v>
      </c>
      <c r="F44" s="18">
        <v>0</v>
      </c>
      <c r="G44" s="18">
        <f t="shared" si="2"/>
        <v>0</v>
      </c>
      <c r="H44" s="18">
        <v>0</v>
      </c>
      <c r="I44" s="18">
        <f>D44*H44</f>
        <v>0</v>
      </c>
      <c r="J44" s="26"/>
    </row>
    <row r="45" spans="1:10" ht="12.75" customHeight="1" thickBot="1">
      <c r="A45" s="2"/>
      <c r="B45" s="2"/>
      <c r="C45" s="27" t="s">
        <v>10</v>
      </c>
      <c r="D45" s="28"/>
      <c r="E45" s="28"/>
      <c r="F45" s="29"/>
      <c r="G45" s="29">
        <f>SUM(G4:G44)</f>
        <v>0</v>
      </c>
      <c r="H45" s="29"/>
      <c r="I45" s="30"/>
      <c r="J45" s="2"/>
    </row>
    <row r="46" spans="1:10" ht="12.75" customHeight="1" thickBot="1">
      <c r="A46" s="2"/>
      <c r="B46" s="2"/>
      <c r="C46" s="31" t="s">
        <v>11</v>
      </c>
      <c r="D46" s="32"/>
      <c r="E46" s="32"/>
      <c r="F46" s="33"/>
      <c r="G46" s="33"/>
      <c r="H46" s="33"/>
      <c r="I46" s="33">
        <f>SUM(I8:I45)</f>
        <v>0</v>
      </c>
    </row>
    <row r="47" spans="1:10" ht="12.75" customHeight="1" thickBot="1">
      <c r="C47" s="31" t="s">
        <v>12</v>
      </c>
      <c r="D47" s="32"/>
      <c r="E47" s="32"/>
      <c r="F47" s="33"/>
      <c r="G47" s="33"/>
      <c r="H47" s="33">
        <f>G45+I46</f>
        <v>0</v>
      </c>
      <c r="I47" s="33"/>
    </row>
    <row r="48" spans="1:10" ht="13.5" thickBot="1">
      <c r="C48" s="31" t="s">
        <v>61</v>
      </c>
      <c r="D48" s="32"/>
      <c r="E48" s="32"/>
      <c r="F48" s="33"/>
      <c r="G48" s="33"/>
      <c r="H48" s="33">
        <f>H47*1.23</f>
        <v>0</v>
      </c>
      <c r="I48" s="33"/>
    </row>
    <row r="49" spans="3:9">
      <c r="C49" s="35"/>
    </row>
    <row r="50" spans="3:9">
      <c r="C50" s="36"/>
      <c r="F50" s="38"/>
    </row>
    <row r="51" spans="3:9">
      <c r="C51" s="39" t="s">
        <v>15</v>
      </c>
      <c r="F51" s="38"/>
    </row>
    <row r="52" spans="3:9">
      <c r="C52" s="39"/>
      <c r="G52" s="40"/>
    </row>
    <row r="53" spans="3:9">
      <c r="C53" s="39"/>
      <c r="G53" s="40"/>
    </row>
    <row r="54" spans="3:9">
      <c r="F54" s="41"/>
      <c r="G54" s="42"/>
      <c r="H54" s="41"/>
      <c r="I54" s="41"/>
    </row>
  </sheetData>
  <mergeCells count="2">
    <mergeCell ref="D2:G2"/>
    <mergeCell ref="H2:I2"/>
  </mergeCells>
  <pageMargins left="0.7" right="0.7" top="0.75" bottom="0.75" header="0.3" footer="0.3"/>
  <pageSetup paperSize="9" scale="87" fitToHeight="0" orientation="landscape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8" sqref="A38:A39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>LENOVO 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Hubert Maślanka</cp:lastModifiedBy>
  <cp:lastPrinted>2016-10-14T11:00:44Z</cp:lastPrinted>
  <dcterms:created xsi:type="dcterms:W3CDTF">2010-05-20T14:28:11Z</dcterms:created>
  <dcterms:modified xsi:type="dcterms:W3CDTF">2016-10-19T10:24:13Z</dcterms:modified>
</cp:coreProperties>
</file>